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23 abril\"/>
    </mc:Choice>
  </mc:AlternateContent>
  <xr:revisionPtr revIDLastSave="0" documentId="8_{0FBEB394-A92D-4F8F-A7FA-A0DE09879C93}" xr6:coauthVersionLast="47" xr6:coauthVersionMax="47" xr10:uidLastSave="{00000000-0000-0000-0000-000000000000}"/>
  <bookViews>
    <workbookView xWindow="36015" yWindow="5955" windowWidth="19665" windowHeight="11550" xr2:uid="{00000000-000D-0000-FFFF-FFFF00000000}"/>
  </bookViews>
  <sheets>
    <sheet name="flujo original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original'!$A$1:$E$15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11" i="1"/>
  <c r="D9" i="1" l="1"/>
  <c r="E9" i="1"/>
  <c r="F9" i="1"/>
  <c r="G9" i="1"/>
  <c r="H9" i="1"/>
  <c r="I9" i="1"/>
  <c r="J9" i="1"/>
  <c r="K9" i="1"/>
  <c r="L9" i="1"/>
  <c r="M9" i="1"/>
  <c r="N9" i="1"/>
  <c r="C9" i="1"/>
  <c r="B13" i="1" l="1"/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B6" i="1"/>
  <c r="B12" i="1" l="1"/>
  <c r="B10" i="1"/>
  <c r="B7" i="1"/>
  <c r="B8" i="1"/>
  <c r="B5" i="1"/>
  <c r="B4" i="1" l="1"/>
  <c r="B3" i="1" s="1"/>
  <c r="K16" i="1"/>
  <c r="F16" i="1"/>
  <c r="L16" i="1"/>
  <c r="N16" i="1" l="1"/>
  <c r="D16" i="1"/>
  <c r="M16" i="1"/>
  <c r="J16" i="1"/>
  <c r="I16" i="1"/>
  <c r="H16" i="1"/>
  <c r="G16" i="1"/>
  <c r="E16" i="1"/>
  <c r="B14" i="1"/>
  <c r="B9" i="1" s="1"/>
  <c r="C15" i="1"/>
  <c r="D2" i="1" s="1"/>
  <c r="D15" i="1" s="1"/>
  <c r="E2" i="1" s="1"/>
  <c r="E15" i="1" s="1"/>
  <c r="F2" i="1" s="1"/>
  <c r="F15" i="1" s="1"/>
  <c r="G2" i="1" s="1"/>
  <c r="G15" i="1" s="1"/>
  <c r="H2" i="1" s="1"/>
  <c r="H15" i="1" s="1"/>
  <c r="I2" i="1" s="1"/>
  <c r="I15" i="1" s="1"/>
  <c r="J2" i="1" s="1"/>
  <c r="J15" i="1" s="1"/>
  <c r="K2" i="1" s="1"/>
  <c r="K15" i="1" s="1"/>
  <c r="L2" i="1" s="1"/>
  <c r="L15" i="1" s="1"/>
  <c r="M2" i="1" s="1"/>
  <c r="M15" i="1" s="1"/>
  <c r="N2" i="1" s="1"/>
  <c r="N15" i="1" s="1"/>
  <c r="B15" i="1" l="1"/>
  <c r="C16" i="1"/>
  <c r="B16" i="1" l="1"/>
</calcChain>
</file>

<file path=xl/sharedStrings.xml><?xml version="1.0" encoding="utf-8"?>
<sst xmlns="http://schemas.openxmlformats.org/spreadsheetml/2006/main" count="29" uniqueCount="29">
  <si>
    <t>DISPONIBILIDAD INICIAL</t>
  </si>
  <si>
    <t>INGRESOS</t>
  </si>
  <si>
    <t>EGRESOS</t>
  </si>
  <si>
    <t>Servicios Personales</t>
  </si>
  <si>
    <t xml:space="preserve">DISPONIBILIDAD FINAL </t>
  </si>
  <si>
    <t>BALANCE DE OPERACIONES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</si>
  <si>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</si>
  <si>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</si>
  <si>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</si>
  <si>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</si>
  <si>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</si>
  <si>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</si>
  <si>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</si>
  <si>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</si>
  <si>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</si>
  <si>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</si>
  <si>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</si>
  <si>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</si>
  <si>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</si>
  <si>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México</t>
  </si>
  <si>
    <t xml:space="preserve">   Cuño Corriente</t>
  </si>
  <si>
    <t xml:space="preserve">    Metal Fino</t>
  </si>
  <si>
    <t xml:space="preserve"> Otros Clientes</t>
  </si>
  <si>
    <t xml:space="preserve"> Otros Ingresos</t>
  </si>
  <si>
    <t>Materiales y Suministros</t>
  </si>
  <si>
    <t>Servicios Generales</t>
  </si>
  <si>
    <t>Inversion Física</t>
  </si>
  <si>
    <t>Operaciones Ajenas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</si>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</sst>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165" fontId="2" fillId="0" borderId="0" xfId="0" applyNumberFormat="1" applyFont="1"/>
    <xf numFmtId="164" fontId="2" fillId="0" borderId="0" xfId="0" applyNumberFormat="1" applyFont="1" applyAlignment="1">
      <alignment horizontal="left"/>
    </xf>
    <xf numFmtId="43" fontId="2" fillId="0" borderId="0" xfId="1" applyFont="1" applyFill="1"/>
    <xf numFmtId="43" fontId="2" fillId="0" borderId="0" xfId="0" applyNumberFormat="1" applyFont="1"/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2" fillId="0" borderId="1" xfId="1" applyNumberFormat="1" applyFont="1" applyBorder="1" applyProtection="1"/>
    <xf numFmtId="3" fontId="3" fillId="0" borderId="0" xfId="1" applyNumberFormat="1" applyFont="1" applyBorder="1" applyAlignment="1" applyProtection="1">
      <alignment horizontal="right" vertical="top" wrapText="1"/>
    </xf>
    <xf numFmtId="49" fontId="3" fillId="2" borderId="0" xfId="0" applyNumberFormat="1" applyFont="1" applyFill="1" applyAlignment="1">
      <alignment horizontal="center"/>
    </xf>
  </cellXfs>
  <cellStyles count="5">
    <cellStyle name="Millares" xfId="1" builtinId="3"/>
    <cellStyle name="Millares 10 10" xfId="4" xr:uid="{00000000-0005-0000-0000-000001000000}"/>
    <cellStyle name="Normal" xfId="0" builtinId="0"/>
    <cellStyle name="Normal 11" xfId="2" xr:uid="{00000000-0005-0000-0000-000003000000}"/>
    <cellStyle name="Normal 3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GridLines="0" tabSelected="1" zoomScaleNormal="100" workbookViewId="0"/>
  </sheetViews>
  <sheetFormatPr baseColWidth="10" defaultColWidth="11.453125" defaultRowHeight="14" x14ac:dyDescent="0.3"/>
  <cols>
    <col min="1" max="1" width="27" style="1" customWidth="1"/>
    <col min="2" max="2" width="15.81640625" style="1" bestFit="1" customWidth="1"/>
    <col min="3" max="3" width="15.54296875" style="1" bestFit="1" customWidth="1"/>
    <col min="4" max="4" width="17.1796875" style="1" bestFit="1" customWidth="1"/>
    <col min="5" max="5" width="16" style="1" customWidth="1"/>
    <col min="6" max="7" width="15.26953125" style="1" bestFit="1" customWidth="1"/>
    <col min="8" max="14" width="17.1796875" style="1" bestFit="1" customWidth="1"/>
    <col min="15" max="16384" width="11.453125" style="1"/>
  </cols>
  <sheetData>
    <row r="1" spans="1:14" x14ac:dyDescent="0.3">
      <c r="A1" s="13" t="s">
        <v>28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x14ac:dyDescent="0.3">
      <c r="A2" s="3" t="s">
        <v>0</v>
      </c>
      <c r="B2" s="10">
        <v>1487315400</v>
      </c>
      <c r="C2" s="10">
        <f>+B2</f>
        <v>1487315400</v>
      </c>
      <c r="D2" s="10">
        <f>+C15</f>
        <v>1034563206</v>
      </c>
      <c r="E2" s="10">
        <f t="shared" ref="E2:N2" si="0">+D15</f>
        <v>668425679</v>
      </c>
      <c r="F2" s="10">
        <f t="shared" si="0"/>
        <v>727518933</v>
      </c>
      <c r="G2" s="10">
        <f t="shared" si="0"/>
        <v>243792753</v>
      </c>
      <c r="H2" s="10">
        <f t="shared" si="0"/>
        <v>272489412</v>
      </c>
      <c r="I2" s="10">
        <f t="shared" si="0"/>
        <v>688570142</v>
      </c>
      <c r="J2" s="10">
        <f t="shared" si="0"/>
        <v>433615426</v>
      </c>
      <c r="K2" s="10">
        <f t="shared" si="0"/>
        <v>187621335</v>
      </c>
      <c r="L2" s="10">
        <f t="shared" si="0"/>
        <v>679203261</v>
      </c>
      <c r="M2" s="10">
        <f t="shared" si="0"/>
        <v>1054466464</v>
      </c>
      <c r="N2" s="10">
        <f t="shared" si="0"/>
        <v>1372118988</v>
      </c>
    </row>
    <row r="3" spans="1:14" x14ac:dyDescent="0.3">
      <c r="A3" s="3" t="s">
        <v>1</v>
      </c>
      <c r="B3" s="10">
        <f>B4+B7+B8</f>
        <v>8964719558</v>
      </c>
      <c r="C3" s="10">
        <f>C4+C7+C8</f>
        <v>463638411</v>
      </c>
      <c r="D3" s="10">
        <f t="shared" ref="D3:N3" si="1">D4+D7+D8</f>
        <v>499340789</v>
      </c>
      <c r="E3" s="10">
        <f t="shared" si="1"/>
        <v>1009982291</v>
      </c>
      <c r="F3" s="10">
        <f t="shared" si="1"/>
        <v>436777305</v>
      </c>
      <c r="G3" s="10">
        <f t="shared" si="1"/>
        <v>959005626</v>
      </c>
      <c r="H3" s="10">
        <f t="shared" si="1"/>
        <v>1197376342</v>
      </c>
      <c r="I3" s="10">
        <f t="shared" si="1"/>
        <v>480221183</v>
      </c>
      <c r="J3" s="10">
        <f t="shared" si="1"/>
        <v>612754216</v>
      </c>
      <c r="K3" s="10">
        <f t="shared" si="1"/>
        <v>1022483661</v>
      </c>
      <c r="L3" s="10">
        <f t="shared" si="1"/>
        <v>805558106</v>
      </c>
      <c r="M3" s="10">
        <f t="shared" si="1"/>
        <v>752123443</v>
      </c>
      <c r="N3" s="10">
        <f t="shared" si="1"/>
        <v>725458185</v>
      </c>
    </row>
    <row r="4" spans="1:14" x14ac:dyDescent="0.3">
      <c r="A4" s="4" t="s">
        <v>19</v>
      </c>
      <c r="B4" s="9">
        <f>B5+B6</f>
        <v>6738629995</v>
      </c>
      <c r="C4" s="9">
        <f t="shared" ref="C4:N4" si="2">C5+C6</f>
        <v>291533066</v>
      </c>
      <c r="D4" s="9">
        <f t="shared" si="2"/>
        <v>397772241</v>
      </c>
      <c r="E4" s="9">
        <f t="shared" si="2"/>
        <v>902293524</v>
      </c>
      <c r="F4" s="9">
        <f t="shared" si="2"/>
        <v>202657505</v>
      </c>
      <c r="G4" s="9">
        <f t="shared" si="2"/>
        <v>456911138</v>
      </c>
      <c r="H4" s="9">
        <f t="shared" si="2"/>
        <v>1009887096</v>
      </c>
      <c r="I4" s="9">
        <f t="shared" si="2"/>
        <v>320069670</v>
      </c>
      <c r="J4" s="9">
        <f t="shared" si="2"/>
        <v>502638843</v>
      </c>
      <c r="K4" s="9">
        <f t="shared" si="2"/>
        <v>886002663</v>
      </c>
      <c r="L4" s="9">
        <f t="shared" si="2"/>
        <v>625746674</v>
      </c>
      <c r="M4" s="9">
        <f t="shared" si="2"/>
        <v>563159249</v>
      </c>
      <c r="N4" s="9">
        <f t="shared" si="2"/>
        <v>579958326</v>
      </c>
    </row>
    <row r="5" spans="1:14" x14ac:dyDescent="0.3">
      <c r="A5" s="4" t="s">
        <v>20</v>
      </c>
      <c r="B5" s="9">
        <f>SUM(C5:N5)</f>
        <v>6624013914</v>
      </c>
      <c r="C5" s="9">
        <v>281981726</v>
      </c>
      <c r="D5" s="9">
        <v>388220901</v>
      </c>
      <c r="E5" s="9">
        <v>892742184</v>
      </c>
      <c r="F5" s="9">
        <v>193106165</v>
      </c>
      <c r="G5" s="9">
        <v>447359798</v>
      </c>
      <c r="H5" s="9">
        <v>1000335756</v>
      </c>
      <c r="I5" s="9">
        <v>310518330</v>
      </c>
      <c r="J5" s="9">
        <v>493087503</v>
      </c>
      <c r="K5" s="9">
        <v>876451323</v>
      </c>
      <c r="L5" s="9">
        <v>616195334</v>
      </c>
      <c r="M5" s="9">
        <v>553607909</v>
      </c>
      <c r="N5" s="9">
        <v>570406985</v>
      </c>
    </row>
    <row r="6" spans="1:14" x14ac:dyDescent="0.3">
      <c r="A6" s="4" t="s">
        <v>21</v>
      </c>
      <c r="B6" s="9">
        <f>SUM(C6:N6)</f>
        <v>114616081</v>
      </c>
      <c r="C6" s="9">
        <v>9551340</v>
      </c>
      <c r="D6" s="9">
        <v>9551340</v>
      </c>
      <c r="E6" s="9">
        <v>9551340</v>
      </c>
      <c r="F6" s="9">
        <v>9551340</v>
      </c>
      <c r="G6" s="9">
        <v>9551340</v>
      </c>
      <c r="H6" s="9">
        <v>9551340</v>
      </c>
      <c r="I6" s="9">
        <v>9551340</v>
      </c>
      <c r="J6" s="9">
        <v>9551340</v>
      </c>
      <c r="K6" s="9">
        <v>9551340</v>
      </c>
      <c r="L6" s="9">
        <v>9551340</v>
      </c>
      <c r="M6" s="9">
        <v>9551340</v>
      </c>
      <c r="N6" s="9">
        <v>9551341</v>
      </c>
    </row>
    <row r="7" spans="1:14" x14ac:dyDescent="0.3">
      <c r="A7" s="5" t="s">
        <v>22</v>
      </c>
      <c r="B7" s="9">
        <f t="shared" ref="B7:B8" si="3">SUM(C7:N7)</f>
        <v>546416139</v>
      </c>
      <c r="C7" s="9">
        <v>6264729</v>
      </c>
      <c r="D7" s="9">
        <v>3417491</v>
      </c>
      <c r="E7" s="9">
        <v>2583128</v>
      </c>
      <c r="F7" s="9">
        <v>24258053</v>
      </c>
      <c r="G7" s="9">
        <v>408523476</v>
      </c>
      <c r="H7" s="9">
        <v>14378717</v>
      </c>
      <c r="I7" s="9">
        <v>4303388</v>
      </c>
      <c r="J7" s="9">
        <v>2935702</v>
      </c>
      <c r="K7" s="9">
        <v>9569756</v>
      </c>
      <c r="L7" s="9">
        <v>12550000</v>
      </c>
      <c r="M7" s="9">
        <v>30081699</v>
      </c>
      <c r="N7" s="9">
        <v>27550000</v>
      </c>
    </row>
    <row r="8" spans="1:14" x14ac:dyDescent="0.3">
      <c r="A8" s="5" t="s">
        <v>23</v>
      </c>
      <c r="B8" s="9">
        <f t="shared" si="3"/>
        <v>1679673424</v>
      </c>
      <c r="C8" s="9">
        <v>165840616</v>
      </c>
      <c r="D8" s="9">
        <v>98151057</v>
      </c>
      <c r="E8" s="9">
        <v>105105639</v>
      </c>
      <c r="F8" s="9">
        <v>209861747</v>
      </c>
      <c r="G8" s="9">
        <v>93571012</v>
      </c>
      <c r="H8" s="9">
        <v>173110529</v>
      </c>
      <c r="I8" s="9">
        <v>155848125</v>
      </c>
      <c r="J8" s="9">
        <v>107179671</v>
      </c>
      <c r="K8" s="9">
        <v>126911242</v>
      </c>
      <c r="L8" s="9">
        <v>167261432</v>
      </c>
      <c r="M8" s="9">
        <v>158882495</v>
      </c>
      <c r="N8" s="9">
        <v>117949859</v>
      </c>
    </row>
    <row r="9" spans="1:14" x14ac:dyDescent="0.3">
      <c r="A9" s="3" t="s">
        <v>2</v>
      </c>
      <c r="B9" s="10">
        <f>SUM(B10:B14)</f>
        <v>8814163235</v>
      </c>
      <c r="C9" s="10">
        <f>SUM(C10:C14)</f>
        <v>916390605</v>
      </c>
      <c r="D9" s="10">
        <f t="shared" ref="D9:N9" si="4">SUM(D10:D14)</f>
        <v>865478316</v>
      </c>
      <c r="E9" s="10">
        <f t="shared" si="4"/>
        <v>950889037</v>
      </c>
      <c r="F9" s="10">
        <f t="shared" si="4"/>
        <v>920503485</v>
      </c>
      <c r="G9" s="10">
        <f t="shared" si="4"/>
        <v>930308967</v>
      </c>
      <c r="H9" s="10">
        <f t="shared" si="4"/>
        <v>781295612</v>
      </c>
      <c r="I9" s="10">
        <f t="shared" si="4"/>
        <v>735175899</v>
      </c>
      <c r="J9" s="10">
        <f t="shared" si="4"/>
        <v>858748307</v>
      </c>
      <c r="K9" s="10">
        <f t="shared" si="4"/>
        <v>530901735</v>
      </c>
      <c r="L9" s="10">
        <f t="shared" si="4"/>
        <v>430294903</v>
      </c>
      <c r="M9" s="10">
        <f t="shared" si="4"/>
        <v>434470919</v>
      </c>
      <c r="N9" s="10">
        <f t="shared" si="4"/>
        <v>459705450</v>
      </c>
    </row>
    <row r="10" spans="1:14" x14ac:dyDescent="0.3">
      <c r="A10" s="6" t="s">
        <v>3</v>
      </c>
      <c r="B10" s="9">
        <f t="shared" ref="B10:B14" si="5">SUM(C10:N10)</f>
        <v>452394661</v>
      </c>
      <c r="C10" s="9">
        <v>43856444</v>
      </c>
      <c r="D10" s="9">
        <v>33248727</v>
      </c>
      <c r="E10" s="9">
        <v>35586842</v>
      </c>
      <c r="F10" s="9">
        <v>33248727</v>
      </c>
      <c r="G10" s="9">
        <v>35404107</v>
      </c>
      <c r="H10" s="9">
        <v>45842051</v>
      </c>
      <c r="I10" s="9">
        <v>37593540</v>
      </c>
      <c r="J10" s="9">
        <v>33248727</v>
      </c>
      <c r="K10" s="9">
        <v>35086842</v>
      </c>
      <c r="L10" s="9">
        <v>35248727</v>
      </c>
      <c r="M10" s="9">
        <v>43356452</v>
      </c>
      <c r="N10" s="9">
        <v>40673475</v>
      </c>
    </row>
    <row r="11" spans="1:14" x14ac:dyDescent="0.3">
      <c r="A11" s="6" t="s">
        <v>24</v>
      </c>
      <c r="B11" s="9">
        <f t="shared" si="5"/>
        <v>3363985362</v>
      </c>
      <c r="C11" s="9">
        <v>280332108</v>
      </c>
      <c r="D11" s="9">
        <v>280332109</v>
      </c>
      <c r="E11" s="9">
        <v>280332110</v>
      </c>
      <c r="F11" s="9">
        <v>280332111</v>
      </c>
      <c r="G11" s="9">
        <v>280332112</v>
      </c>
      <c r="H11" s="9">
        <v>280332113</v>
      </c>
      <c r="I11" s="9">
        <v>280332114</v>
      </c>
      <c r="J11" s="9">
        <v>280332115</v>
      </c>
      <c r="K11" s="9">
        <v>280332116</v>
      </c>
      <c r="L11" s="9">
        <v>280332117</v>
      </c>
      <c r="M11" s="9">
        <v>280332118</v>
      </c>
      <c r="N11" s="9">
        <v>280332119</v>
      </c>
    </row>
    <row r="12" spans="1:14" x14ac:dyDescent="0.3">
      <c r="A12" s="6" t="s">
        <v>25</v>
      </c>
      <c r="B12" s="9">
        <f t="shared" si="5"/>
        <v>3967968357</v>
      </c>
      <c r="C12" s="9">
        <v>507628480</v>
      </c>
      <c r="D12" s="9">
        <v>467323907</v>
      </c>
      <c r="E12" s="9">
        <v>549792512</v>
      </c>
      <c r="F12" s="9">
        <v>518024074</v>
      </c>
      <c r="G12" s="9">
        <v>528724575</v>
      </c>
      <c r="H12" s="9">
        <v>367838575</v>
      </c>
      <c r="I12" s="9">
        <v>331264172</v>
      </c>
      <c r="J12" s="9">
        <v>457519788</v>
      </c>
      <c r="K12" s="9">
        <v>129908724</v>
      </c>
      <c r="L12" s="9">
        <v>29608492</v>
      </c>
      <c r="M12" s="9">
        <v>26208776</v>
      </c>
      <c r="N12" s="9">
        <v>54126282</v>
      </c>
    </row>
    <row r="13" spans="1:14" x14ac:dyDescent="0.3">
      <c r="A13" s="6" t="s">
        <v>26</v>
      </c>
      <c r="B13" s="9">
        <f t="shared" si="5"/>
        <v>14931978</v>
      </c>
      <c r="C13" s="9">
        <v>0</v>
      </c>
      <c r="D13" s="9">
        <v>0</v>
      </c>
      <c r="E13" s="9">
        <v>604000</v>
      </c>
      <c r="F13" s="9">
        <v>4325000</v>
      </c>
      <c r="G13" s="9">
        <v>1274600</v>
      </c>
      <c r="H13" s="9">
        <v>2709300</v>
      </c>
      <c r="I13" s="9">
        <v>1412500</v>
      </c>
      <c r="J13" s="9">
        <v>3074104</v>
      </c>
      <c r="K13" s="9">
        <v>1000480</v>
      </c>
      <c r="L13" s="9">
        <v>531994</v>
      </c>
      <c r="M13" s="9">
        <v>0</v>
      </c>
      <c r="N13" s="9">
        <v>0</v>
      </c>
    </row>
    <row r="14" spans="1:14" ht="13.5" customHeight="1" x14ac:dyDescent="0.3">
      <c r="A14" s="6" t="s">
        <v>27</v>
      </c>
      <c r="B14" s="11">
        <f t="shared" si="5"/>
        <v>1014882877</v>
      </c>
      <c r="C14" s="9">
        <v>84573573</v>
      </c>
      <c r="D14" s="9">
        <v>84573573</v>
      </c>
      <c r="E14" s="9">
        <v>84573573</v>
      </c>
      <c r="F14" s="9">
        <v>84573573</v>
      </c>
      <c r="G14" s="9">
        <v>84573573</v>
      </c>
      <c r="H14" s="9">
        <v>84573573</v>
      </c>
      <c r="I14" s="9">
        <v>84573573</v>
      </c>
      <c r="J14" s="9">
        <v>84573573</v>
      </c>
      <c r="K14" s="9">
        <v>84573573</v>
      </c>
      <c r="L14" s="9">
        <v>84573573</v>
      </c>
      <c r="M14" s="9">
        <v>84573573</v>
      </c>
      <c r="N14" s="9">
        <v>84573574</v>
      </c>
    </row>
    <row r="15" spans="1:14" x14ac:dyDescent="0.3">
      <c r="A15" s="3" t="s">
        <v>4</v>
      </c>
      <c r="B15" s="12">
        <f>B2+B3-B9</f>
        <v>1637871723</v>
      </c>
      <c r="C15" s="12">
        <f>C2+C3-C9</f>
        <v>1034563206</v>
      </c>
      <c r="D15" s="12">
        <f>D2+D3-D9</f>
        <v>668425679</v>
      </c>
      <c r="E15" s="12">
        <f>E2+E3-E9</f>
        <v>727518933</v>
      </c>
      <c r="F15" s="12">
        <f>F2+F3-F9</f>
        <v>243792753</v>
      </c>
      <c r="G15" s="12">
        <f>G2+G3-G9</f>
        <v>272489412</v>
      </c>
      <c r="H15" s="12">
        <f>H2+H3-H9</f>
        <v>688570142</v>
      </c>
      <c r="I15" s="12">
        <f>I2+I3-I9</f>
        <v>433615426</v>
      </c>
      <c r="J15" s="12">
        <f>J2+J3-J9</f>
        <v>187621335</v>
      </c>
      <c r="K15" s="12">
        <f>K2+K3-K9</f>
        <v>679203261</v>
      </c>
      <c r="L15" s="12">
        <f>L2+L3-L9</f>
        <v>1054466464</v>
      </c>
      <c r="M15" s="12">
        <f>M2+M3-M9</f>
        <v>1372118988</v>
      </c>
      <c r="N15" s="12">
        <f>N2+N3-N9</f>
        <v>1637871723</v>
      </c>
    </row>
    <row r="16" spans="1:14" x14ac:dyDescent="0.3">
      <c r="A16" s="3" t="s">
        <v>5</v>
      </c>
      <c r="B16" s="12">
        <f>B3-B9</f>
        <v>150556323</v>
      </c>
      <c r="C16" s="12">
        <f>C3-C9</f>
        <v>-452752194</v>
      </c>
      <c r="D16" s="12">
        <f>D3-D9</f>
        <v>-366137527</v>
      </c>
      <c r="E16" s="12">
        <f>E3-E9</f>
        <v>59093254</v>
      </c>
      <c r="F16" s="12">
        <f>F3-F9</f>
        <v>-483726180</v>
      </c>
      <c r="G16" s="12">
        <f>G3-G9</f>
        <v>28696659</v>
      </c>
      <c r="H16" s="12">
        <f>H3-H9</f>
        <v>416080730</v>
      </c>
      <c r="I16" s="12">
        <f>I3-I9</f>
        <v>-254954716</v>
      </c>
      <c r="J16" s="12">
        <f>J3-J9</f>
        <v>-245994091</v>
      </c>
      <c r="K16" s="12">
        <f>K3-K9</f>
        <v>491581926</v>
      </c>
      <c r="L16" s="12">
        <f>L3-L9</f>
        <v>375263203</v>
      </c>
      <c r="M16" s="12">
        <f>M3-M9</f>
        <v>317652524</v>
      </c>
      <c r="N16" s="12">
        <f>N3-N9</f>
        <v>265752735</v>
      </c>
    </row>
    <row r="20" spans="3:5" x14ac:dyDescent="0.3">
      <c r="C20" s="7"/>
      <c r="D20" s="7"/>
      <c r="E20" s="7"/>
    </row>
    <row r="21" spans="3:5" x14ac:dyDescent="0.3">
      <c r="C21" s="7"/>
      <c r="D21" s="7"/>
      <c r="E21" s="7"/>
    </row>
    <row r="22" spans="3:5" x14ac:dyDescent="0.3">
      <c r="C22" s="7"/>
      <c r="D22" s="7"/>
      <c r="E22" s="7"/>
    </row>
    <row r="23" spans="3:5" x14ac:dyDescent="0.3">
      <c r="C23" s="7"/>
      <c r="D23" s="7"/>
      <c r="E23" s="7"/>
    </row>
    <row r="24" spans="3:5" x14ac:dyDescent="0.3">
      <c r="C24" s="8"/>
      <c r="D24" s="8"/>
      <c r="E24" s="8"/>
    </row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original</vt:lpstr>
      <vt:lpstr>'flujo original'!Área_de_impresión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Ma Inés Villagrán Monreal</cp:lastModifiedBy>
  <dcterms:created xsi:type="dcterms:W3CDTF">2018-03-22T16:25:01Z</dcterms:created>
  <dcterms:modified xsi:type="dcterms:W3CDTF">2023-04-14T17:13:36Z</dcterms:modified>
</cp:coreProperties>
</file>