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19 septiembre\"/>
    </mc:Choice>
  </mc:AlternateContent>
  <xr:revisionPtr revIDLastSave="0" documentId="8_{DDF7738E-70E8-4514-8FF4-4DE9C6BB424D}" xr6:coauthVersionLast="37" xr6:coauthVersionMax="37" xr10:uidLastSave="{00000000-0000-0000-0000-000000000000}"/>
  <bookViews>
    <workbookView xWindow="0" yWindow="0" windowWidth="24000" windowHeight="9732" xr2:uid="{00000000-000D-0000-FFFF-FFFF00000000}"/>
  </bookViews>
  <sheets>
    <sheet name="flujo re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real'!$A$1:$E$16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J8" i="1" l="1"/>
  <c r="I8" i="1" l="1"/>
  <c r="H8" i="1" l="1"/>
  <c r="B5" i="1" l="1"/>
  <c r="B15" i="1" l="1"/>
  <c r="B14" i="1"/>
  <c r="B13" i="1"/>
  <c r="B12" i="1"/>
  <c r="N9" i="1"/>
  <c r="K9" i="1"/>
  <c r="I9" i="1"/>
  <c r="H9" i="1"/>
  <c r="G9" i="1"/>
  <c r="F9" i="1"/>
  <c r="C9" i="1"/>
  <c r="B10" i="1"/>
  <c r="M9" i="1"/>
  <c r="L9" i="1"/>
  <c r="J9" i="1"/>
  <c r="E9" i="1"/>
  <c r="D9" i="1"/>
  <c r="B8" i="1"/>
  <c r="B7" i="1"/>
  <c r="B6" i="1"/>
  <c r="B4" i="1" s="1"/>
  <c r="N4" i="1"/>
  <c r="N3" i="1" s="1"/>
  <c r="M4" i="1"/>
  <c r="M3" i="1" s="1"/>
  <c r="L4" i="1"/>
  <c r="L3" i="1" s="1"/>
  <c r="K4" i="1"/>
  <c r="K3" i="1" s="1"/>
  <c r="J4" i="1"/>
  <c r="J3" i="1" s="1"/>
  <c r="I4" i="1"/>
  <c r="I3" i="1" s="1"/>
  <c r="H4" i="1"/>
  <c r="H3" i="1" s="1"/>
  <c r="G4" i="1"/>
  <c r="G3" i="1" s="1"/>
  <c r="F4" i="1"/>
  <c r="F3" i="1" s="1"/>
  <c r="E4" i="1"/>
  <c r="E3" i="1" s="1"/>
  <c r="D4" i="1"/>
  <c r="D3" i="1" s="1"/>
  <c r="C4" i="1"/>
  <c r="C3" i="1" s="1"/>
  <c r="L16" i="1" l="1"/>
  <c r="B3" i="1"/>
  <c r="D17" i="1"/>
  <c r="L17" i="1"/>
  <c r="I16" i="1"/>
  <c r="J16" i="1"/>
  <c r="K2" i="1" s="1"/>
  <c r="K16" i="1" s="1"/>
  <c r="C16" i="1"/>
  <c r="D2" i="1" s="1"/>
  <c r="D16" i="1" s="1"/>
  <c r="E2" i="1" s="1"/>
  <c r="E16" i="1" s="1"/>
  <c r="F2" i="1" s="1"/>
  <c r="F16" i="1" s="1"/>
  <c r="G2" i="1" s="1"/>
  <c r="G16" i="1" s="1"/>
  <c r="G17" i="1"/>
  <c r="M17" i="1"/>
  <c r="M16" i="1"/>
  <c r="N17" i="1"/>
  <c r="N16" i="1"/>
  <c r="E17" i="1"/>
  <c r="F17" i="1"/>
  <c r="H17" i="1"/>
  <c r="H16" i="1"/>
  <c r="I17" i="1"/>
  <c r="J17" i="1"/>
  <c r="B11" i="1"/>
  <c r="B9" i="1" s="1"/>
  <c r="C17" i="1"/>
  <c r="K17" i="1"/>
  <c r="B17" i="1" l="1"/>
  <c r="B16" i="1"/>
</calcChain>
</file>

<file path=xl/sharedStrings.xml><?xml version="1.0" encoding="utf-8"?>
<sst xmlns="http://schemas.openxmlformats.org/spreadsheetml/2006/main" count="30" uniqueCount="30">
  <si>
    <t xml:space="preserve">     C O N C E P T 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</si>
  <si>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</si>
  <si>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</si>
  <si>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</si>
  <si>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</si>
  <si>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</si>
  <si>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</si>
  <si>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</si>
  <si>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</si>
  <si>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</si>
  <si>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</si>
  <si>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</si>
  <si>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</si>
  <si>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</si>
  <si>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DISPONIBILIDAD INICIAL</t>
  </si>
  <si>
    <t>INGRESOS</t>
  </si>
  <si>
    <t>Banco de México</t>
  </si>
  <si>
    <t xml:space="preserve">   Curso Legal</t>
  </si>
  <si>
    <t xml:space="preserve">   Servicios de Amonedación</t>
  </si>
  <si>
    <t>Clientes</t>
  </si>
  <si>
    <t>Ingresos diversos</t>
  </si>
  <si>
    <t>EGRESOS</t>
  </si>
  <si>
    <t>Servicios Personales</t>
  </si>
  <si>
    <t>Gastos de Operación</t>
  </si>
  <si>
    <t>Bienes Muebles e Inmuebles</t>
  </si>
  <si>
    <t>Obras Públicas</t>
  </si>
  <si>
    <t>Total ingresos(-)egresos.</t>
  </si>
  <si>
    <t>Otras Erogaciones</t>
  </si>
  <si>
    <t xml:space="preserve">DISPONIBILIDAD FINAL </t>
  </si>
  <si>
    <t>BALANCE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</si>
</sst>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166" fontId="3" fillId="0" borderId="0" xfId="1" applyNumberFormat="1" applyFont="1" applyBorder="1" applyAlignment="1" applyProtection="1">
      <alignment horizontal="right" vertical="top" wrapText="1"/>
    </xf>
    <xf numFmtId="43" fontId="2" fillId="0" borderId="0" xfId="1" applyFont="1" applyFill="1"/>
    <xf numFmtId="43" fontId="2" fillId="0" borderId="0" xfId="0" applyNumberFormat="1" applyFont="1" applyFill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5"/>
  <sheetViews>
    <sheetView showGridLines="0" tabSelected="1" zoomScaleNormal="100" workbookViewId="0">
      <pane xSplit="1" ySplit="1" topLeftCell="B15" activePane="bottomRight" state="frozen"/>
      <selection pane="topRight" activeCell="C1" sqref="C1"/>
      <selection pane="bottomLeft" activeCell="A8" sqref="A8"/>
      <selection pane="bottomRight" activeCell="B27" sqref="B27"/>
    </sheetView>
  </sheetViews>
  <sheetFormatPr baseColWidth="10" defaultColWidth="11.44140625" defaultRowHeight="13.8" x14ac:dyDescent="0.25"/>
  <cols>
    <col min="1" max="1" width="34.109375" style="1" customWidth="1"/>
    <col min="2" max="2" width="15.88671875" style="1" bestFit="1" customWidth="1"/>
    <col min="3" max="3" width="15.5546875" style="1" bestFit="1" customWidth="1"/>
    <col min="4" max="4" width="17.109375" style="1" bestFit="1" customWidth="1"/>
    <col min="5" max="5" width="16" style="1" customWidth="1"/>
    <col min="6" max="6" width="17.33203125" style="1" bestFit="1" customWidth="1"/>
    <col min="7" max="7" width="15.33203125" style="1" bestFit="1" customWidth="1"/>
    <col min="8" max="14" width="17.109375" style="1" bestFit="1" customWidth="1"/>
    <col min="15" max="16384" width="11.44140625" style="1"/>
  </cols>
  <sheetData>
    <row r="1" spans="1:14" x14ac:dyDescent="0.2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5" t="s">
        <v>14</v>
      </c>
      <c r="B2" s="6">
        <v>571401843</v>
      </c>
      <c r="C2" s="6">
        <v>571401843</v>
      </c>
      <c r="D2" s="6">
        <f>SUM(C16)</f>
        <v>512270120</v>
      </c>
      <c r="E2" s="6">
        <f>SUM(D16)</f>
        <v>417219918</v>
      </c>
      <c r="F2" s="6">
        <f>SUM(E16)</f>
        <v>357294112</v>
      </c>
      <c r="G2" s="6">
        <f>SUM(F16)</f>
        <v>133737420.00999999</v>
      </c>
      <c r="H2" s="6">
        <v>199002190</v>
      </c>
      <c r="I2" s="6">
        <v>629231994</v>
      </c>
      <c r="J2" s="6">
        <v>719048406</v>
      </c>
      <c r="K2" s="6">
        <f>SUM(J16)</f>
        <v>721017308</v>
      </c>
      <c r="L2" s="6"/>
      <c r="M2" s="6"/>
      <c r="N2" s="6"/>
    </row>
    <row r="3" spans="1:14" x14ac:dyDescent="0.25">
      <c r="A3" s="7" t="s">
        <v>15</v>
      </c>
      <c r="B3" s="6">
        <f>B4+B7+B8</f>
        <v>1769122001.01</v>
      </c>
      <c r="C3" s="6">
        <f>C4+C7+C8</f>
        <v>138245081</v>
      </c>
      <c r="D3" s="6">
        <f t="shared" ref="D3:N3" si="0">D4+D7+D8</f>
        <v>92695054</v>
      </c>
      <c r="E3" s="6">
        <f t="shared" si="0"/>
        <v>85388217</v>
      </c>
      <c r="F3" s="6">
        <f t="shared" si="0"/>
        <v>146239990.00999999</v>
      </c>
      <c r="G3" s="6">
        <f t="shared" si="0"/>
        <v>324388961</v>
      </c>
      <c r="H3" s="6">
        <f t="shared" si="0"/>
        <v>512680238</v>
      </c>
      <c r="I3" s="6">
        <f t="shared" si="0"/>
        <v>288472375</v>
      </c>
      <c r="J3" s="6">
        <f t="shared" si="0"/>
        <v>83836399</v>
      </c>
      <c r="K3" s="6">
        <f t="shared" si="0"/>
        <v>97175686</v>
      </c>
      <c r="L3" s="6">
        <f t="shared" si="0"/>
        <v>0</v>
      </c>
      <c r="M3" s="6">
        <f t="shared" si="0"/>
        <v>0</v>
      </c>
      <c r="N3" s="6">
        <f t="shared" si="0"/>
        <v>0</v>
      </c>
    </row>
    <row r="4" spans="1:14" x14ac:dyDescent="0.25">
      <c r="A4" s="8" t="s">
        <v>16</v>
      </c>
      <c r="B4" s="9">
        <f>B5+B6</f>
        <v>993376629</v>
      </c>
      <c r="C4" s="9">
        <f t="shared" ref="C4:N4" si="1">C5+C6</f>
        <v>71267476</v>
      </c>
      <c r="D4" s="9">
        <f t="shared" si="1"/>
        <v>33630247</v>
      </c>
      <c r="E4" s="9">
        <f t="shared" si="1"/>
        <v>48879377</v>
      </c>
      <c r="F4" s="9">
        <f t="shared" si="1"/>
        <v>23908514</v>
      </c>
      <c r="G4" s="9">
        <f t="shared" si="1"/>
        <v>291404402</v>
      </c>
      <c r="H4" s="9">
        <f t="shared" si="1"/>
        <v>189550079</v>
      </c>
      <c r="I4" s="9">
        <f t="shared" si="1"/>
        <v>185161407</v>
      </c>
      <c r="J4" s="9">
        <f t="shared" si="1"/>
        <v>76325080</v>
      </c>
      <c r="K4" s="9">
        <f t="shared" si="1"/>
        <v>73250047</v>
      </c>
      <c r="L4" s="9">
        <f t="shared" si="1"/>
        <v>0</v>
      </c>
      <c r="M4" s="9">
        <f t="shared" si="1"/>
        <v>0</v>
      </c>
      <c r="N4" s="9">
        <f t="shared" si="1"/>
        <v>0</v>
      </c>
    </row>
    <row r="5" spans="1:14" x14ac:dyDescent="0.25">
      <c r="A5" s="8" t="s">
        <v>17</v>
      </c>
      <c r="B5" s="9">
        <f>SUM(C5:N5)</f>
        <v>958662317</v>
      </c>
      <c r="C5" s="9">
        <v>66380929</v>
      </c>
      <c r="D5" s="9">
        <v>29238444</v>
      </c>
      <c r="E5" s="9">
        <v>44297558</v>
      </c>
      <c r="F5" s="9">
        <v>18990111</v>
      </c>
      <c r="G5" s="9">
        <v>288429678</v>
      </c>
      <c r="H5" s="9">
        <v>186481198</v>
      </c>
      <c r="I5" s="9">
        <v>182175085</v>
      </c>
      <c r="J5" s="9">
        <v>72890117</v>
      </c>
      <c r="K5" s="9">
        <v>69779197</v>
      </c>
      <c r="L5" s="9"/>
      <c r="M5" s="9"/>
      <c r="N5" s="9"/>
    </row>
    <row r="6" spans="1:14" x14ac:dyDescent="0.25">
      <c r="A6" s="8" t="s">
        <v>18</v>
      </c>
      <c r="B6" s="9">
        <f>SUM(C6:N6)</f>
        <v>34714312</v>
      </c>
      <c r="C6" s="9">
        <v>4886547</v>
      </c>
      <c r="D6" s="9">
        <v>4391803</v>
      </c>
      <c r="E6" s="9">
        <v>4581819</v>
      </c>
      <c r="F6" s="9">
        <v>4918403</v>
      </c>
      <c r="G6" s="9">
        <v>2974724</v>
      </c>
      <c r="H6" s="9">
        <v>3068881</v>
      </c>
      <c r="I6" s="9">
        <v>2986322</v>
      </c>
      <c r="J6" s="9">
        <v>3434963</v>
      </c>
      <c r="K6" s="9">
        <v>3470850</v>
      </c>
      <c r="L6" s="9"/>
      <c r="M6" s="9"/>
      <c r="N6" s="9"/>
    </row>
    <row r="7" spans="1:14" x14ac:dyDescent="0.25">
      <c r="A7" s="10" t="s">
        <v>19</v>
      </c>
      <c r="B7" s="9">
        <f t="shared" ref="B7:B8" si="2">SUM(C7:N7)</f>
        <v>451778768</v>
      </c>
      <c r="C7" s="9">
        <v>3457336</v>
      </c>
      <c r="D7" s="9">
        <v>2421171</v>
      </c>
      <c r="E7" s="9">
        <v>12022609</v>
      </c>
      <c r="F7" s="9">
        <v>22018821</v>
      </c>
      <c r="G7" s="9">
        <v>32139465</v>
      </c>
      <c r="H7" s="9">
        <v>284018777</v>
      </c>
      <c r="I7" s="9">
        <v>84031502</v>
      </c>
      <c r="J7" s="9">
        <v>1942904</v>
      </c>
      <c r="K7" s="9">
        <v>9726183</v>
      </c>
      <c r="L7" s="9"/>
      <c r="M7" s="9"/>
      <c r="N7" s="9"/>
    </row>
    <row r="8" spans="1:14" x14ac:dyDescent="0.25">
      <c r="A8" s="10" t="s">
        <v>20</v>
      </c>
      <c r="B8" s="9">
        <f t="shared" si="2"/>
        <v>323966604.00999999</v>
      </c>
      <c r="C8" s="9">
        <v>63520269</v>
      </c>
      <c r="D8" s="9">
        <v>56643636</v>
      </c>
      <c r="E8" s="9">
        <v>24486231</v>
      </c>
      <c r="F8" s="9">
        <v>100312655.01000001</v>
      </c>
      <c r="G8" s="9">
        <v>845094</v>
      </c>
      <c r="H8" s="9">
        <f>48624366-9512984</f>
        <v>39111382</v>
      </c>
      <c r="I8" s="9">
        <f>19477148-197682</f>
        <v>19279466</v>
      </c>
      <c r="J8" s="9">
        <f>-942136+6510551</f>
        <v>5568415</v>
      </c>
      <c r="K8" s="9">
        <f>17360347-3160891</f>
        <v>14199456</v>
      </c>
      <c r="L8" s="9"/>
      <c r="M8" s="9"/>
      <c r="N8" s="9"/>
    </row>
    <row r="9" spans="1:14" x14ac:dyDescent="0.25">
      <c r="A9" s="7" t="s">
        <v>21</v>
      </c>
      <c r="B9" s="6">
        <f>SUM(B10:B15)</f>
        <v>1585413562</v>
      </c>
      <c r="C9" s="6">
        <f>SUM(C10:C15)</f>
        <v>197376804</v>
      </c>
      <c r="D9" s="6">
        <f>SUM(D10:D15)</f>
        <v>187745256</v>
      </c>
      <c r="E9" s="6">
        <f>SUM(E10:E15)</f>
        <v>145314023</v>
      </c>
      <c r="F9" s="6">
        <f>SUM(F10:F15)</f>
        <v>369796682</v>
      </c>
      <c r="G9" s="6">
        <f>SUM(G10:G15)</f>
        <v>259124191</v>
      </c>
      <c r="H9" s="6">
        <f>SUM(H10:H15)</f>
        <v>82450434</v>
      </c>
      <c r="I9" s="6">
        <f>SUM(I10:I15)</f>
        <v>198655963</v>
      </c>
      <c r="J9" s="6">
        <f>SUM(J10:J15)</f>
        <v>81867497</v>
      </c>
      <c r="K9" s="6">
        <f>SUM(K10:K15)</f>
        <v>63082712</v>
      </c>
      <c r="L9" s="6">
        <f>SUM(L10:L15)</f>
        <v>0</v>
      </c>
      <c r="M9" s="6">
        <f>SUM(M10:M15)</f>
        <v>0</v>
      </c>
      <c r="N9" s="6">
        <f>SUM(N10:N15)</f>
        <v>0</v>
      </c>
    </row>
    <row r="10" spans="1:14" x14ac:dyDescent="0.25">
      <c r="A10" s="11" t="s">
        <v>22</v>
      </c>
      <c r="B10" s="9">
        <f t="shared" ref="B10:B15" si="3">SUM(C10:N10)</f>
        <v>258443206</v>
      </c>
      <c r="C10" s="9">
        <v>32997965</v>
      </c>
      <c r="D10" s="9">
        <v>27682389</v>
      </c>
      <c r="E10" s="9">
        <v>35280285</v>
      </c>
      <c r="F10" s="9">
        <v>22997248</v>
      </c>
      <c r="G10" s="9">
        <v>37757237</v>
      </c>
      <c r="H10" s="9">
        <v>25127686</v>
      </c>
      <c r="I10" s="9">
        <v>28243524</v>
      </c>
      <c r="J10" s="9">
        <v>21426363</v>
      </c>
      <c r="K10" s="9">
        <v>26930509</v>
      </c>
      <c r="L10" s="9"/>
      <c r="M10" s="9"/>
      <c r="N10" s="9"/>
    </row>
    <row r="11" spans="1:14" x14ac:dyDescent="0.25">
      <c r="A11" s="11" t="s">
        <v>23</v>
      </c>
      <c r="B11" s="9">
        <f t="shared" si="3"/>
        <v>1320558564</v>
      </c>
      <c r="C11" s="9">
        <v>163851672</v>
      </c>
      <c r="D11" s="9">
        <v>160062867</v>
      </c>
      <c r="E11" s="9">
        <v>110033738</v>
      </c>
      <c r="F11" s="9">
        <v>346799434</v>
      </c>
      <c r="G11" s="9">
        <v>220756746</v>
      </c>
      <c r="H11" s="9">
        <v>57420381</v>
      </c>
      <c r="I11" s="9">
        <v>169617329</v>
      </c>
      <c r="J11" s="9">
        <v>55864194</v>
      </c>
      <c r="K11" s="9">
        <v>36152203</v>
      </c>
      <c r="L11" s="9"/>
      <c r="M11" s="9"/>
      <c r="N11" s="9"/>
    </row>
    <row r="12" spans="1:14" x14ac:dyDescent="0.25">
      <c r="A12" s="11" t="s">
        <v>24</v>
      </c>
      <c r="B12" s="9">
        <f t="shared" si="3"/>
        <v>6411792</v>
      </c>
      <c r="C12" s="9">
        <v>527167</v>
      </c>
      <c r="D12" s="9">
        <v>0</v>
      </c>
      <c r="E12" s="9">
        <v>0</v>
      </c>
      <c r="F12" s="9"/>
      <c r="G12" s="9">
        <v>610208</v>
      </c>
      <c r="H12" s="9">
        <v>-97633</v>
      </c>
      <c r="I12" s="9">
        <v>795110</v>
      </c>
      <c r="J12" s="9">
        <v>4576940</v>
      </c>
      <c r="K12" s="9">
        <v>0</v>
      </c>
      <c r="L12" s="9"/>
      <c r="M12" s="9"/>
      <c r="N12" s="9"/>
    </row>
    <row r="13" spans="1:14" x14ac:dyDescent="0.25">
      <c r="A13" s="11" t="s">
        <v>25</v>
      </c>
      <c r="B13" s="9">
        <f t="shared" si="3"/>
        <v>0</v>
      </c>
      <c r="C13" s="9">
        <v>0</v>
      </c>
      <c r="D13" s="9">
        <v>0</v>
      </c>
      <c r="E13" s="9">
        <v>0</v>
      </c>
      <c r="F13" s="9"/>
      <c r="G13" s="9"/>
      <c r="H13" s="9"/>
      <c r="I13" s="9">
        <v>0</v>
      </c>
      <c r="J13" s="9"/>
      <c r="K13" s="9"/>
      <c r="L13" s="9"/>
      <c r="M13" s="9"/>
      <c r="N13" s="9"/>
    </row>
    <row r="14" spans="1:14" ht="14.25" customHeight="1" x14ac:dyDescent="0.25">
      <c r="A14" s="12" t="s">
        <v>26</v>
      </c>
      <c r="B14" s="9">
        <f t="shared" si="3"/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4.25" customHeight="1" x14ac:dyDescent="0.25">
      <c r="A15" s="12" t="s">
        <v>27</v>
      </c>
      <c r="B15" s="9">
        <f t="shared" si="3"/>
        <v>0</v>
      </c>
      <c r="C15" s="9">
        <v>0</v>
      </c>
      <c r="D15" s="9">
        <v>0</v>
      </c>
      <c r="E15" s="9">
        <v>0</v>
      </c>
      <c r="F15" s="9"/>
      <c r="G15" s="9"/>
      <c r="H15" s="9"/>
      <c r="I15" s="9">
        <v>0</v>
      </c>
      <c r="J15" s="9"/>
      <c r="K15" s="9"/>
      <c r="L15" s="9"/>
      <c r="M15" s="9"/>
      <c r="N15" s="9"/>
    </row>
    <row r="16" spans="1:14" x14ac:dyDescent="0.25">
      <c r="A16" s="7" t="s">
        <v>28</v>
      </c>
      <c r="B16" s="13">
        <f>B2+B3-B9</f>
        <v>755110282.01000023</v>
      </c>
      <c r="C16" s="13">
        <f>C2+C3-C9</f>
        <v>512270120</v>
      </c>
      <c r="D16" s="13">
        <f>D2+D3-D9</f>
        <v>417219918</v>
      </c>
      <c r="E16" s="13">
        <f>E2+E3-E9</f>
        <v>357294112</v>
      </c>
      <c r="F16" s="13">
        <f>F2+F3-F9</f>
        <v>133737420.00999999</v>
      </c>
      <c r="G16" s="13">
        <f>G2+G3-G9</f>
        <v>199002190.00999999</v>
      </c>
      <c r="H16" s="13">
        <f>H2+H3-H9</f>
        <v>629231994</v>
      </c>
      <c r="I16" s="13">
        <f>I2+I3-I9</f>
        <v>719048406</v>
      </c>
      <c r="J16" s="13">
        <f>J2+J3-J9</f>
        <v>721017308</v>
      </c>
      <c r="K16" s="13">
        <f>K2+K3-K9</f>
        <v>755110282</v>
      </c>
      <c r="L16" s="13">
        <f>L2+L3-L9</f>
        <v>0</v>
      </c>
      <c r="M16" s="13">
        <f>M2+M3-M9</f>
        <v>0</v>
      </c>
      <c r="N16" s="13">
        <f>N2+N3-N9</f>
        <v>0</v>
      </c>
    </row>
    <row r="17" spans="1:14" x14ac:dyDescent="0.25">
      <c r="A17" s="7" t="s">
        <v>29</v>
      </c>
      <c r="B17" s="13">
        <f>B3-B9</f>
        <v>183708439.00999999</v>
      </c>
      <c r="C17" s="13">
        <f>C3-C9</f>
        <v>-59131723</v>
      </c>
      <c r="D17" s="13">
        <f>D3-D9</f>
        <v>-95050202</v>
      </c>
      <c r="E17" s="13">
        <f>E3-E9</f>
        <v>-59925806</v>
      </c>
      <c r="F17" s="13">
        <f>F3-F9</f>
        <v>-223556691.99000001</v>
      </c>
      <c r="G17" s="13">
        <f>G3-G9</f>
        <v>65264770</v>
      </c>
      <c r="H17" s="13">
        <f>H3-H9</f>
        <v>430229804</v>
      </c>
      <c r="I17" s="13">
        <f>I3-I9</f>
        <v>89816412</v>
      </c>
      <c r="J17" s="13">
        <f>J3-J9</f>
        <v>1968902</v>
      </c>
      <c r="K17" s="13">
        <f>K3-K9</f>
        <v>34092974</v>
      </c>
      <c r="L17" s="13">
        <f>L3-L9</f>
        <v>0</v>
      </c>
      <c r="M17" s="13">
        <f>M3-M9</f>
        <v>0</v>
      </c>
      <c r="N17" s="13">
        <f>N3-N9</f>
        <v>0</v>
      </c>
    </row>
    <row r="18" spans="1:14" x14ac:dyDescent="0.25">
      <c r="D18" s="4"/>
    </row>
    <row r="19" spans="1:14" x14ac:dyDescent="0.25">
      <c r="D19" s="4"/>
    </row>
    <row r="20" spans="1:14" s="4" customFormat="1" x14ac:dyDescent="0.25"/>
    <row r="21" spans="1:14" s="4" customFormat="1" x14ac:dyDescent="0.25">
      <c r="C21" s="14"/>
      <c r="D21" s="14"/>
      <c r="E21" s="14"/>
    </row>
    <row r="22" spans="1:14" s="4" customFormat="1" x14ac:dyDescent="0.25">
      <c r="C22" s="14"/>
      <c r="D22" s="14"/>
      <c r="E22" s="14"/>
    </row>
    <row r="23" spans="1:14" s="4" customFormat="1" x14ac:dyDescent="0.25">
      <c r="C23" s="14"/>
      <c r="D23" s="14"/>
      <c r="E23" s="14"/>
    </row>
    <row r="24" spans="1:14" s="4" customFormat="1" x14ac:dyDescent="0.25">
      <c r="C24" s="14"/>
      <c r="D24" s="14"/>
      <c r="E24" s="14"/>
    </row>
    <row r="25" spans="1:14" s="4" customFormat="1" x14ac:dyDescent="0.25">
      <c r="C25" s="15"/>
      <c r="D25" s="15"/>
      <c r="E25" s="15"/>
    </row>
    <row r="26" spans="1:14" s="4" customFormat="1" x14ac:dyDescent="0.25"/>
    <row r="27" spans="1:14" s="4" customFormat="1" x14ac:dyDescent="0.25"/>
    <row r="28" spans="1:14" s="4" customFormat="1" x14ac:dyDescent="0.25"/>
    <row r="29" spans="1:14" s="4" customFormat="1" x14ac:dyDescent="0.25"/>
    <row r="30" spans="1:14" s="4" customFormat="1" x14ac:dyDescent="0.25"/>
    <row r="31" spans="1:14" s="4" customFormat="1" x14ac:dyDescent="0.25"/>
    <row r="32" spans="1:14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real</vt:lpstr>
      <vt:lpstr>'flujo real'!Área_de_impresión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2018-03-22T19:49:44Z</dcterms:created>
  <dcterms:modified xsi:type="dcterms:W3CDTF">2019-10-04T20:41:03Z</dcterms:modified>
</cp:coreProperties>
</file>